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AlejandraEspiti\Downloads\"/>
    </mc:Choice>
  </mc:AlternateContent>
  <xr:revisionPtr revIDLastSave="0" documentId="13_ncr:1_{AC419DAC-4BFB-4B64-8CA0-B3CE01DD2D8A}" xr6:coauthVersionLast="47" xr6:coauthVersionMax="47" xr10:uidLastSave="{00000000-0000-0000-0000-000000000000}"/>
  <bookViews>
    <workbookView xWindow="-120" yWindow="-120" windowWidth="29040" windowHeight="15840" xr2:uid="{C6757627-5C32-4D15-B3E0-72CB655FD86C}"/>
  </bookViews>
  <sheets>
    <sheet name="Avance " sheetId="11" r:id="rId1"/>
  </sheets>
  <definedNames>
    <definedName name="_xlnm._FilterDatabase" localSheetId="0" hidden="1">'Avance '!$A$6:$R$48</definedName>
    <definedName name="_xlnm.Print_Area" localSheetId="0">'Avance '!$A$1:$D$46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1" l="1"/>
  <c r="L35" i="11"/>
  <c r="L41" i="11"/>
  <c r="L17" i="11"/>
</calcChain>
</file>

<file path=xl/sharedStrings.xml><?xml version="1.0" encoding="utf-8"?>
<sst xmlns="http://schemas.openxmlformats.org/spreadsheetml/2006/main" count="315" uniqueCount="177">
  <si>
    <t xml:space="preserve">             Seguimiento al Plan de Acción de la Agencia Atenea – 2023</t>
  </si>
  <si>
    <t>PROYECTO DE INVERSIÓN</t>
  </si>
  <si>
    <t>OBJETIVO ESTRATÉGICO</t>
  </si>
  <si>
    <t>META PDD</t>
  </si>
  <si>
    <t xml:space="preserve">METAS PROYECTO DE INVERSIÓN </t>
  </si>
  <si>
    <t>PRESUPUESTO DE INVERSIÓN ASIGNADO POR META CIERRE DE VIGENCIA</t>
  </si>
  <si>
    <t>CÓDIGO DEL INDICADOR</t>
  </si>
  <si>
    <t>NOMBRE DEL INDICADOR</t>
  </si>
  <si>
    <t>FORMA DE CÁLCULO</t>
  </si>
  <si>
    <t>META VIGENCIA</t>
  </si>
  <si>
    <t>PERIODICIDAD</t>
  </si>
  <si>
    <t>RESPONSABLE</t>
  </si>
  <si>
    <t>junio</t>
  </si>
  <si>
    <t xml:space="preserve">Julio </t>
  </si>
  <si>
    <t xml:space="preserve">Agosto </t>
  </si>
  <si>
    <t>Septiembre</t>
  </si>
  <si>
    <t>Octubre</t>
  </si>
  <si>
    <t>Noviembre</t>
  </si>
  <si>
    <t>Diciembre</t>
  </si>
  <si>
    <t>7913 Implementación del sistema de educación postmedia para Bogotá D.C.</t>
  </si>
  <si>
    <t>Objetivo Estratégico 2
Promover el acceso a las trayectorias educativas de las y los jóvenes de la ciudad hacia la educación posmedia y fortalecer las competencias del siglo XXI de la ciudadanía, con una oferta flexible, innovadora, pertinente y de calidad en articulación con el sistema de educación posmedia</t>
  </si>
  <si>
    <t>(115) Ofrecer a través de las IES, 20 mil cupos nuevos de educación superior mediante un modelo inclusivo y flexible que brinde alternativas de acceso, permanencia y pertinencia a programas de educación superior o educación postmedia, promoviendo el trabajo colaborativo y la conformación de redes entre las Instituciones de Educación Superior de la ciudad-región</t>
  </si>
  <si>
    <t>1. Beneficiar a personas con la implementación del modelo de admisión especial en alianza con las universidades o entidades de educación posmedia</t>
  </si>
  <si>
    <t>GEP02-FTC-PSM16</t>
  </si>
  <si>
    <t>Nuevos jóvenes matriculados en la convocatoria 2023 de la estrategia Jóvenes a la U.</t>
  </si>
  <si>
    <t>Sumatoria del número de nuevos jóvenes matriculados en la convocatoria 2023 de la estrategia la Jóvenes a la U</t>
  </si>
  <si>
    <t>Trimestral</t>
  </si>
  <si>
    <t>Gerencia de Educación Posmedia</t>
  </si>
  <si>
    <t>GEP02-FTC-PSM17</t>
  </si>
  <si>
    <t>Jóvenes con renovación de matrícula en el marco de la estrategia la Jóvenes a la U</t>
  </si>
  <si>
    <t>Sumatoria del número de jóvenes con renovación de matrícula en la estrategia Jóvenes a la U de las convocatorias 1, 2 y 3 para el semestre 2023 I - 2023 II</t>
  </si>
  <si>
    <t>Semestral</t>
  </si>
  <si>
    <t>GEP02-FTC-PSM18</t>
  </si>
  <si>
    <t>Nuevos jóvenes matriculados en la estrategia la U en tu colegio.</t>
  </si>
  <si>
    <t>Sumatoria del número de nuevos jóvenes matriculados en el programa la U en tu colegio</t>
  </si>
  <si>
    <t>Anual</t>
  </si>
  <si>
    <t>GEP02-FTC-PSM19</t>
  </si>
  <si>
    <t>Jóvenes con renovación de matrícula en el marco de la estrategia la U en tu colegio.</t>
  </si>
  <si>
    <t>Sumatoria del número de jóvenes con renovación de matricula en la estrategia la U en tu Colegio.</t>
  </si>
  <si>
    <t>GEP02-FTC-PSM20</t>
  </si>
  <si>
    <t>Nuevas personas matriculadas en la estratégia Todos a la U</t>
  </si>
  <si>
    <t>Sumatoria de nuevas personas matriculadas en el marco de las convocatorias 2023 de la estrategia Todos a la U</t>
  </si>
  <si>
    <t>GEP02-FTC-PSM21</t>
  </si>
  <si>
    <t>Nuevos Jóvenes matrículados bajo la estratégia Vive la U</t>
  </si>
  <si>
    <t>Sumatoria del número de nuevos jóvenes matriculados en la estrategia Vive la U</t>
  </si>
  <si>
    <t>GEP02-FTC-PSM22</t>
  </si>
  <si>
    <t>Beneficiarios de Jóvenes a la U con acompañamiento</t>
  </si>
  <si>
    <t>Sumatoria del número de beneficiarios de Jóvenes a la U con acompañamiento</t>
  </si>
  <si>
    <t>GEP02-FTC-PSM23</t>
  </si>
  <si>
    <t>Eventos realizados en el marco de los programas posmedia</t>
  </si>
  <si>
    <t>Sumatoria del número de eventos realizados en programas posmedia</t>
  </si>
  <si>
    <t>GEP02-FTC-PSM24</t>
  </si>
  <si>
    <t xml:space="preserve">Nuevos jóvenes matriculados - Fondos </t>
  </si>
  <si>
    <t>Sumatoria del número de nuevos jóvenes matriculados - Fondos</t>
  </si>
  <si>
    <t>GEP02-FTC-PSM26</t>
  </si>
  <si>
    <t>Jóvenes con horas de pasantia social en el marco del programa Jóvenes a la U</t>
  </si>
  <si>
    <t>Sumatoria del número de jóvenes con horas de Pasantia Social en el marco del programa Jóvenes a la U</t>
  </si>
  <si>
    <t>GEP02-FTC-PSM27</t>
  </si>
  <si>
    <t>Porcentaje de PQRS tramitadas por la Gerencia de Educación Posmedia en los términos legales</t>
  </si>
  <si>
    <t>Número PQRS tramitadas en  los términos legales / PQRS trasladadas al área (posmedia)</t>
  </si>
  <si>
    <t>2. Financiar a personas del Distrito en programas de apoyo económico para su sostenimiento o para el desarrollo del programa de articulación entre la educación media y la superior.</t>
  </si>
  <si>
    <t>GEP02-FTC-PSM25</t>
  </si>
  <si>
    <t>Giros de sostenimiento realizados a los beneficiarios de la estrategia Jóvenes a la U</t>
  </si>
  <si>
    <t xml:space="preserve">Sumatoria del número de giros de sostenimiento realizados a jóvenes matriculados en la estrategia Jóvenes a la U				</t>
  </si>
  <si>
    <t>DE04-FTC-GE38</t>
  </si>
  <si>
    <t xml:space="preserve">Porcentaje de evaluaciones desarrolladas </t>
  </si>
  <si>
    <t>Evaluaciones desarrolladas / evaluaciones programadas</t>
  </si>
  <si>
    <t>Gerencia de Estrategia</t>
  </si>
  <si>
    <t>Objetivo Estratégico 4
Generar y gestionar conocimiento para dinamizar e incidir en los ecosistemas de educación posmedia y Ciencia, Tecnología e Innovación.</t>
  </si>
  <si>
    <t>3. Formular y desarrollar una (1) política de educación posmedia para Bogotá D.C. que facilite la coordinación del sistema de Educación posmedia de la ciudad.</t>
  </si>
  <si>
    <t>DE04-FTC-GE37</t>
  </si>
  <si>
    <t>Porcentaje de publicaciones realizadas</t>
  </si>
  <si>
    <t>Número de publicaciones realizadas sobre el número de publicaciones programadas</t>
  </si>
  <si>
    <t>DE04-FTC-GE39</t>
  </si>
  <si>
    <t xml:space="preserve">Porcentaje de programas y/o proyectos formulados o reformulados bajo mejores prácticas
</t>
  </si>
  <si>
    <t>Número de programas y/o proyectos formulados o reformulados bajo mejores prácticas respecto programas o proyectos priorizados</t>
  </si>
  <si>
    <t>4. Implementar un (1) sistema de información para el seguimiento al acceso y movilidad de los y las jóvenes que egresan de educación media e ingresan a educación posmedia en Bogotá D.C. y que son beneficiarios de los programas de la Agencia.</t>
  </si>
  <si>
    <t>TIC02-FTC-GTI28</t>
  </si>
  <si>
    <t>Porcentaje de Implementación del Sistema de Información CORE</t>
  </si>
  <si>
    <t>Subgerencia de Tecnologias de la Información y Comunicaciones</t>
  </si>
  <si>
    <t>TIC01-FTC-GTI14</t>
  </si>
  <si>
    <t>Mejoras al Portal Web de ATENEA implementadas</t>
  </si>
  <si>
    <t>(Número de mejoras implementadas al portal Web de la Entidad) / (Número de requerimientos definidos) * 100</t>
  </si>
  <si>
    <t>TIC01-FTC-GTI15</t>
  </si>
  <si>
    <t>Porcentaje de funcionalidades implementadas de los Sistemas de Información de Apoyo a la Gestión</t>
  </si>
  <si>
    <t>(Número de funcionalidades implementadas a los Sistemas de Información de Apoyo a la Gestión de la Entidad) / (Número de requerimientos definidos) * 100</t>
  </si>
  <si>
    <t>7916 - Consolidación del Modelo de Fortalecimiento de la Ciencia, Tecnología e Innovación en Bogotá D.C.</t>
  </si>
  <si>
    <t>Objetivo Estratégico 3
Gestionar planes, programas y proyectos de base científica y tecnológica en articulación con los actores del sistema de Ciencia Tecnología e Innovación, solucionando problemas y desafíos de la ciudad y la región.</t>
  </si>
  <si>
    <t>1. Generar 1 Portafolio de capacidades y propiedad intelectual en CTeI para Bogotá D.C.</t>
  </si>
  <si>
    <t>GCT03-FTC-CTI29</t>
  </si>
  <si>
    <t>Posicionamiento de Atenea en instancias de políticas pública de CTeI del Distrito</t>
  </si>
  <si>
    <t>(Número de instancias de CTeI distritales activadas en 2023)/ (Número de instancias de CTeI distritales previstas por activación en la 
vigencia 2023) * 100</t>
  </si>
  <si>
    <t xml:space="preserve">Trimestral </t>
  </si>
  <si>
    <t>Gerencia de Ciencia, Tecnología e Innovación</t>
  </si>
  <si>
    <t>2. Desarrollar 1 batería de indicadores de apropiación social del conocimiento.</t>
  </si>
  <si>
    <t>GCT03-FTC-CTI32</t>
  </si>
  <si>
    <t xml:space="preserve">Diseño de programas relacionados con la promoción de CTeI en la ciudad 
</t>
  </si>
  <si>
    <t xml:space="preserve">(Número de hitos cumplidos en 2023) / (Número de hitos previstos de cumplimiento en la vigencia 2023)*100
</t>
  </si>
  <si>
    <t>3. Implementar 4 estrategias que permitan aumentar los niveles de inversión para el desarrollo de iniciativas de ciencia, tecnología e innovación en Bogotá.</t>
  </si>
  <si>
    <t>GCT03-FTC-CTI31</t>
  </si>
  <si>
    <t xml:space="preserve">Implementación de la empresa de producción de biológicos de Bogotá </t>
  </si>
  <si>
    <t>(Número de hitos cumplidos en 2023/ Número de hitos previstos de cumplimiento en la vigencia 2023)*100</t>
  </si>
  <si>
    <t>4. Diseñar 1 caja de herramientas para la planeación y gestión de procesos de ciencia, tecnología e innovación, con mínimo 2 herramientas publicadas y disponibles para su uso.</t>
  </si>
  <si>
    <t>GCT03-FTC-CTI30</t>
  </si>
  <si>
    <t>Numero de iniciativas para contribuir a la solucion de retos de ciudad en CTeI implementada</t>
  </si>
  <si>
    <t>Sumatoria del número de iniciativas para contribuir a la solucion de retos de ciudad en CTeI implementadas</t>
  </si>
  <si>
    <t>7917 Fortalecimiento Institucional para la gestión de la Educación Posmedia, la Ciencia y la Tecnología enBogotá D.C.</t>
  </si>
  <si>
    <t>Objetivo Estratégico 1
Consolidar una gestión moderna e innovadora teniendo como ejes principales: el talento humano, la mejora continua y la orientación al logro de los resultados.</t>
  </si>
  <si>
    <t>1. Implementar 1 plan de desarrollo institucional que genere capacidades administrativas, físicas, operativas y tecnológicas, que soporten el desarrollo de la misionalidad de la Agencia.</t>
  </si>
  <si>
    <t>JCA01-FTC-GJ06</t>
  </si>
  <si>
    <t xml:space="preserve">Respuestas a entes externos oportunamente </t>
  </si>
  <si>
    <t>(No. de respuestas contestadas oportunamente) / (No. de solicitudes recibidas) *100</t>
  </si>
  <si>
    <t>Mensual</t>
  </si>
  <si>
    <t>Oficina Asesora Jurídica</t>
  </si>
  <si>
    <t>JCA01-FTC-GJ07</t>
  </si>
  <si>
    <t>Éxito Procesal en cuanto a número de procesos</t>
  </si>
  <si>
    <t>(No. de demandas y acciones con sentencia favorable a la entidad) / (No. de demandas o acciones notificadas) * 100</t>
  </si>
  <si>
    <t>JCA01-FTC-GJ08</t>
  </si>
  <si>
    <t>Representación Judicial Oportuna (Acciones de tutela y procesos)</t>
  </si>
  <si>
    <t>(No. de acciones de tutela y demandas contestadas oportunamente)  / (No. Acciones de Tutela y demandas Notificadas) * 100</t>
  </si>
  <si>
    <t>CRP01-FTC-GC01</t>
  </si>
  <si>
    <t>Ejecución del Plan Anual de Adquisiciones 2023</t>
  </si>
  <si>
    <t xml:space="preserve">(Número de contratos suscritos en el periodo/Número total de contratos proyectados en el periodo)*100	</t>
  </si>
  <si>
    <t>Gerencia de Gestión Corporativa</t>
  </si>
  <si>
    <t>CRP01-FTC-GD04</t>
  </si>
  <si>
    <t>Programa de Gestión Documental elaborado y ejecutado</t>
  </si>
  <si>
    <t>(Número de metas del PGD cumplidas/Número total de metas del PGD)*100</t>
  </si>
  <si>
    <t>CRP01-FTC-GTH02</t>
  </si>
  <si>
    <t>Plan Estratégico del Talento Humano formulado e implementado</t>
  </si>
  <si>
    <t xml:space="preserve">(Número de metas del PETH cumplidas/Número total de metas programadas del PETH )*100	</t>
  </si>
  <si>
    <t>Bimestral</t>
  </si>
  <si>
    <t>2. Desarrollar 2 fases de implementación del Modelo de Gestión Institucional de ATENEA: Fase 1: Diagnóstico y formulación del Plan de Acción, Fase 2: Alcanzar una calificación</t>
  </si>
  <si>
    <t>PLN01-FTC-DE10</t>
  </si>
  <si>
    <t>Porcentaje de giros realizados por la Agencia ATENEA</t>
  </si>
  <si>
    <t>(Recursos girados según reporte del cierre mensual) / (Recursos apropiados según reporte del cierre mensual)* 100</t>
  </si>
  <si>
    <t>Subgerencia de Planeación</t>
  </si>
  <si>
    <t>PLN01-FTC-DE11</t>
  </si>
  <si>
    <t>Porcentaje compromisos celebrados por la Agencia ATENEA</t>
  </si>
  <si>
    <t>(Recursos comprometidos según reporte del cierre mensual) / (Recursos apropiados según reporte del cierre mensual)* 100</t>
  </si>
  <si>
    <t>PLAN01-FTC-DE09</t>
  </si>
  <si>
    <t>Avance en la definición de Riesgos de Gestión y Corrupción de la Entidad</t>
  </si>
  <si>
    <t>(Número de Planes de Acción Institucional con las actividades cumplidas) / (Total de planes de Acción Institucionales) * 100</t>
  </si>
  <si>
    <t>semestral</t>
  </si>
  <si>
    <t>PLN01-FTC-DE14</t>
  </si>
  <si>
    <t>Estado de la gestión de riesgos de gestión</t>
  </si>
  <si>
    <t>Promedio simple de la gestión del riesgo de gestión por proceso</t>
  </si>
  <si>
    <t>PLN01-FTC-DE13</t>
  </si>
  <si>
    <t>Estado de la gestión de riesgos de corrupción</t>
  </si>
  <si>
    <t>Promedio simple de la gestión del riesgo de corrupción por proceso</t>
  </si>
  <si>
    <t>PLN01-FTC-DE12</t>
  </si>
  <si>
    <t xml:space="preserve">Porcentaje de avance en la implementación del Modelo Integrado de Planeación y Gestión 								</t>
  </si>
  <si>
    <t xml:space="preserve">Promedio simple de avance de las dimensiones del Modelo Integrado de Planeación y Gestión para las actividades programadas en el trimestre							</t>
  </si>
  <si>
    <t>3. Implementar 3 estrategias para la consolidación de un modelo de atención eficiente y transparente: a) Producción de información y estadísticas, b) Plan de comunicaciones internas y externas, hacia la divulgación y posicionamiento de la Entidad y, c) Atención moderna e innovadora de beneficiarios y partes interesadas.</t>
  </si>
  <si>
    <t>AIF04-FTC-DE33</t>
  </si>
  <si>
    <t xml:space="preserve">Acuerdos de intercambio de información priorizados que son formalizados </t>
  </si>
  <si>
    <t>Número de acuerdos de información priorizados y formalizados / Número de acuerdos de intercambio de información priorizados</t>
  </si>
  <si>
    <t>Subgerencia de Análisis de la Información</t>
  </si>
  <si>
    <t>AIF04-FTC-DE34</t>
  </si>
  <si>
    <t>Controles aplicados al tratamiento de información documentados</t>
  </si>
  <si>
    <t>Sumatoria de controles aplicados al tratamiento de información documentados</t>
  </si>
  <si>
    <t>DE04-FTC-GIC35</t>
  </si>
  <si>
    <t>Porcentaje de actividades de gestión del conocimiento realizadas</t>
  </si>
  <si>
    <t>Sumatoria de actividades de gestión del conocimiento realizadas en el trimestre t que son planeadas por la SAIGC para el trimestre/Sumatoria de actividades de gestión del conocimiento planeadas por la SAIGC para el trimestre t</t>
  </si>
  <si>
    <t>DE04-FTC-GIC36</t>
  </si>
  <si>
    <t>Herramientas de análisis de información cuantitativa y cualitativa elaboradas o actualizadas</t>
  </si>
  <si>
    <t>Sumatoria de herramientas de análisis de información cuantitativa y cualitativa elaboradas o actualizadas</t>
  </si>
  <si>
    <t>CRP01-FTC-GSC03-1</t>
  </si>
  <si>
    <t>Seguimiento a la atención de PQRSD</t>
  </si>
  <si>
    <t>(Número de PQRSD cerradas conforme a términos en el mes por el área encargada) / ((Número de PQRSD recibidas en el mes) - 
"menos" (número de PQRSD en tiempo))*100</t>
  </si>
  <si>
    <t xml:space="preserve">Mensual </t>
  </si>
  <si>
    <t>CMC01-FTC-GC13</t>
  </si>
  <si>
    <t>Cumplimiento del Plan de Acción (Estrategia de Comunicaciones) para el Posicionamiento de ATENEA</t>
  </si>
  <si>
    <t>(No. de acciones ejecutadas del Plan de Acción "Estrategia de Comunicaciones" en el mes) / (No. de acciones totales establecidas en el Plan de Acción "Estrategia de Comunicaciones" de ATENEA) * 100</t>
  </si>
  <si>
    <t>Comunicaciones</t>
  </si>
  <si>
    <t>(Número de funcionalidades implementadas en el sistema CORE) / (Número de requerimientos definidos en el periodo) * 100</t>
  </si>
  <si>
    <r>
      <rPr>
        <sz val="11"/>
        <color theme="3"/>
        <rFont val="Arial"/>
        <family val="2"/>
      </rPr>
      <t>Visión.</t>
    </r>
    <r>
      <rPr>
        <sz val="11"/>
        <color theme="1"/>
        <rFont val="Arial"/>
        <family val="2"/>
      </rPr>
      <t xml:space="preserve"> A 2038, ATENEA será reconocida como la agencia que transforma la vida de las y los ciudadanos de Bogotá-Región a través del acceso a la educación posmedia y el  liderazgo en la consolidación de un sistema de Ciencia, Tecnología e Innovación, para afrontar y solucionar los retos del Siglo XXI en la región.</t>
    </r>
  </si>
  <si>
    <r>
      <rPr>
        <sz val="11"/>
        <color theme="3"/>
        <rFont val="Arial"/>
        <family val="2"/>
      </rPr>
      <t xml:space="preserve">        Misión.</t>
    </r>
    <r>
      <rPr>
        <sz val="11"/>
        <color theme="1"/>
        <rFont val="Arial"/>
        <family val="2"/>
      </rPr>
      <t xml:space="preserve"> Generar oportunidades de acceso a la educación posmedia y fortalecer la agenda de ciencia, tecnología e innovación en Bogotá – región con criterios de pertinencia, calidad, eficiencia e inclusión.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</si>
</sst>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* #,##0_-;\-* #,##0_-;_-* &quot;-&quot;??_-;_-@_-"/>
    <numFmt numFmtId="166" formatCode="_-&quot;$&quot;\ * #,##0_-;\-&quot;$&quot;\ * #,##0_-;_-&quot;$&quot;\ * &quot;-&quot;??_-;_-@_-"/>
    <numFmt numFmtId="167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36"/>
      <color rgb="FFF05510"/>
      <name val="Arial"/>
      <family val="2"/>
    </font>
    <font>
      <sz val="11"/>
      <color theme="3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otted">
        <color theme="4" tint="-0.499984740745262"/>
      </left>
      <right style="dotted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5" fillId="3" borderId="0" xfId="9" applyNumberFormat="1" applyFont="1" applyFill="1" applyAlignment="1">
      <alignment horizontal="center" vertical="center"/>
    </xf>
    <xf numFmtId="166" fontId="7" fillId="0" borderId="0" xfId="9" applyNumberFormat="1" applyFont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166" fontId="6" fillId="4" borderId="1" xfId="9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7" fillId="0" borderId="1" xfId="8" applyFont="1" applyBorder="1" applyAlignment="1">
      <alignment horizontal="center" vertical="center" wrapText="1"/>
    </xf>
    <xf numFmtId="9" fontId="5" fillId="0" borderId="1" xfId="8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/>
    <xf numFmtId="9" fontId="9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9" fontId="7" fillId="0" borderId="1" xfId="8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66" fontId="5" fillId="0" borderId="1" xfId="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center" vertical="center" wrapText="1"/>
    </xf>
    <xf numFmtId="3" fontId="8" fillId="0" borderId="1" xfId="5" applyNumberFormat="1" applyFont="1" applyBorder="1" applyAlignment="1">
      <alignment horizontal="center" vertical="center" wrapText="1"/>
    </xf>
    <xf numFmtId="9" fontId="0" fillId="0" borderId="1" xfId="8" applyFont="1" applyBorder="1" applyAlignment="1">
      <alignment horizontal="center" vertical="center"/>
    </xf>
    <xf numFmtId="9" fontId="0" fillId="0" borderId="1" xfId="8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6" fontId="5" fillId="6" borderId="1" xfId="9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67" fontId="7" fillId="6" borderId="1" xfId="1" applyNumberFormat="1" applyFont="1" applyFill="1" applyBorder="1" applyAlignment="1">
      <alignment horizontal="center" vertical="center" wrapText="1"/>
    </xf>
    <xf numFmtId="3" fontId="8" fillId="6" borderId="1" xfId="5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9" fontId="7" fillId="6" borderId="1" xfId="1" applyNumberFormat="1" applyFont="1" applyFill="1" applyBorder="1" applyAlignment="1">
      <alignment horizontal="center" vertical="center" wrapText="1"/>
    </xf>
    <xf numFmtId="9" fontId="8" fillId="6" borderId="1" xfId="7" applyFont="1" applyFill="1" applyBorder="1" applyAlignment="1">
      <alignment horizontal="center" vertical="center" wrapText="1"/>
    </xf>
    <xf numFmtId="9" fontId="5" fillId="6" borderId="1" xfId="8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9" fontId="7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9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166" fontId="5" fillId="6" borderId="1" xfId="9" applyNumberFormat="1" applyFont="1" applyFill="1" applyBorder="1" applyAlignment="1">
      <alignment horizontal="center" vertical="center" wrapText="1"/>
    </xf>
    <xf numFmtId="9" fontId="0" fillId="6" borderId="1" xfId="8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vertical="top" wrapText="1"/>
    </xf>
    <xf numFmtId="9" fontId="7" fillId="6" borderId="1" xfId="8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top" wrapText="1"/>
    </xf>
    <xf numFmtId="9" fontId="8" fillId="6" borderId="1" xfId="8" applyFont="1" applyFill="1" applyBorder="1" applyAlignment="1">
      <alignment horizontal="center" vertical="center"/>
    </xf>
    <xf numFmtId="9" fontId="0" fillId="6" borderId="1" xfId="8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2" fontId="7" fillId="6" borderId="1" xfId="8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9" fontId="8" fillId="6" borderId="1" xfId="8" applyFont="1" applyFill="1" applyBorder="1" applyAlignment="1">
      <alignment horizontal="center" vertical="center" wrapText="1"/>
    </xf>
    <xf numFmtId="1" fontId="5" fillId="6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Font="1"/>
    <xf numFmtId="0" fontId="0" fillId="6" borderId="1" xfId="0" applyFont="1" applyFill="1" applyBorder="1" applyAlignment="1">
      <alignment horizontal="center" vertical="center" wrapText="1"/>
    </xf>
    <xf numFmtId="3" fontId="0" fillId="6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 wrapText="1"/>
    </xf>
    <xf numFmtId="9" fontId="0" fillId="6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6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0" fontId="0" fillId="6" borderId="1" xfId="0" applyNumberFormat="1" applyFont="1" applyFill="1" applyBorder="1" applyAlignment="1">
      <alignment horizontal="center" vertical="center"/>
    </xf>
    <xf numFmtId="10" fontId="0" fillId="6" borderId="1" xfId="0" applyNumberFormat="1" applyFont="1" applyFill="1" applyBorder="1" applyAlignment="1">
      <alignment horizontal="center" vertical="center" wrapText="1"/>
    </xf>
    <xf numFmtId="9" fontId="9" fillId="6" borderId="1" xfId="0" applyNumberFormat="1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10" fontId="0" fillId="3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" fontId="0" fillId="6" borderId="1" xfId="0" applyNumberFormat="1" applyFont="1" applyFill="1" applyBorder="1" applyAlignment="1">
      <alignment horizontal="center" vertical="center"/>
    </xf>
    <xf numFmtId="9" fontId="9" fillId="5" borderId="1" xfId="0" applyNumberFormat="1" applyFont="1" applyFill="1" applyBorder="1" applyAlignment="1">
      <alignment horizontal="center" vertical="center"/>
    </xf>
  </cellXfs>
  <cellStyles count="10">
    <cellStyle name="Énfasis3" xfId="2" builtinId="37"/>
    <cellStyle name="Millares" xfId="1" builtinId="3"/>
    <cellStyle name="Moneda" xfId="9" builtinId="4"/>
    <cellStyle name="Normal" xfId="0" builtinId="0"/>
    <cellStyle name="Normal 2" xfId="5" xr:uid="{00000000-0005-0000-0000-000003000000}"/>
    <cellStyle name="Normal 3" xfId="3" xr:uid="{00000000-0005-0000-0000-000004000000}"/>
    <cellStyle name="Normal 4" xfId="4" xr:uid="{00000000-0005-0000-0000-000005000000}"/>
    <cellStyle name="Porcentaje" xfId="8" builtinId="5"/>
    <cellStyle name="Porcentaje 2" xfId="6" xr:uid="{00000000-0005-0000-0000-000006000000}"/>
    <cellStyle name="Porcentaje 3" xfId="7" xr:uid="{00000000-0005-0000-0000-000007000000}"/>
  </cellStyles>
  <dxfs count="0"/>
  <tableStyles count="0" defaultTableStyle="TableStyleMedium2" defaultPivotStyle="PivotStyleLight16"/>
  <colors>
    <mruColors>
      <color rgb="FFF055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314813</xdr:colOff>
      <xdr:row>0</xdr:row>
      <xdr:rowOff>628126</xdr:rowOff>
    </xdr:from>
    <xdr:to>
      <xdr:col>17</xdr:col>
      <xdr:colOff>1019068</xdr:colOff>
      <xdr:row>1</xdr:row>
      <xdr:rowOff>459971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D77271-B34B-764E-BF65-5BAE95896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89" t="25744" r="20232" b="47640"/>
        <a:stretch/>
      </xdr:blipFill>
      <xdr:spPr>
        <a:xfrm>
          <a:off x="25498913" y="628126"/>
          <a:ext cx="2899647" cy="479545"/>
        </a:xfrm>
        <a:prstGeom prst="rect">
          <a:avLst/>
        </a:prstGeom>
      </xdr:spPr>
    </xdr:pic>
    <xdr:clientData/>
  </xdr:twoCellAnchor>
  <xdr:twoCellAnchor editAs="oneCell">
    <xdr:from>
      <xdr:col>0</xdr:col>
      <xdr:colOff>693057</xdr:colOff>
      <xdr:row>0</xdr:row>
      <xdr:rowOff>327825</xdr:rowOff>
    </xdr:from>
    <xdr:to>
      <xdr:col>1</xdr:col>
      <xdr:colOff>99679</xdr:colOff>
      <xdr:row>1</xdr:row>
      <xdr:rowOff>176222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AC8B9D-FDA6-FA46-B055-5D754CFC4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057" y="327825"/>
          <a:ext cx="1197322" cy="496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1E5D6-50AD-0342-B7F1-581E6A3FA9A0}">
  <sheetPr>
    <pageSetUpPr fitToPage="1"/>
  </sheetPr>
  <dimension ref="A1:R51"/>
  <sheetViews>
    <sheetView showGridLines="0" tabSelected="1" zoomScale="70" zoomScaleNormal="70" zoomScaleSheetLayoutView="50" zoomScalePageLayoutView="10" workbookViewId="0">
      <pane ySplit="6" topLeftCell="A7" activePane="bottomLeft" state="frozen"/>
      <selection activeCell="H1" sqref="H1"/>
      <selection pane="bottomLeft" activeCell="H10" sqref="H10"/>
    </sheetView>
  </sheetViews>
  <sheetFormatPr baseColWidth="10" defaultColWidth="43.42578125" defaultRowHeight="50.1" customHeight="1" x14ac:dyDescent="0.25"/>
  <cols>
    <col min="1" max="1" width="27" style="2" customWidth="1"/>
    <col min="2" max="2" width="46.28515625" style="2" customWidth="1"/>
    <col min="3" max="3" width="33.7109375" style="2" customWidth="1"/>
    <col min="4" max="4" width="28.42578125" style="2" customWidth="1"/>
    <col min="5" max="5" width="36.42578125" style="4" customWidth="1"/>
    <col min="6" max="6" width="23.7109375" customWidth="1"/>
    <col min="7" max="7" width="44.42578125" customWidth="1"/>
    <col min="8" max="10" width="16.42578125" customWidth="1"/>
    <col min="11" max="11" width="20.85546875" customWidth="1"/>
    <col min="12" max="17" width="16.42578125" customWidth="1"/>
    <col min="18" max="18" width="20.42578125" customWidth="1"/>
  </cols>
  <sheetData>
    <row r="1" spans="1:18" ht="50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50.1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s="67" customFormat="1" ht="28.5" customHeight="1" x14ac:dyDescent="0.25">
      <c r="A3" s="65" t="s">
        <v>175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8" s="67" customFormat="1" ht="28.5" customHeight="1" x14ac:dyDescent="0.25">
      <c r="A4" s="66" t="s">
        <v>176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18" s="67" customFormat="1" ht="26.1" customHeight="1" x14ac:dyDescent="0.25">
      <c r="A5" s="5"/>
      <c r="B5" s="1"/>
      <c r="C5" s="1"/>
      <c r="D5" s="1"/>
      <c r="E5" s="3"/>
    </row>
    <row r="6" spans="1:18" s="67" customFormat="1" ht="50.1" customHeight="1" x14ac:dyDescent="0.25">
      <c r="A6" s="6" t="s">
        <v>1</v>
      </c>
      <c r="B6" s="7" t="s">
        <v>2</v>
      </c>
      <c r="C6" s="6" t="s">
        <v>3</v>
      </c>
      <c r="D6" s="6" t="s">
        <v>4</v>
      </c>
      <c r="E6" s="8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16</v>
      </c>
      <c r="Q6" s="9" t="s">
        <v>17</v>
      </c>
      <c r="R6" s="9" t="s">
        <v>18</v>
      </c>
    </row>
    <row r="7" spans="1:18" s="67" customFormat="1" ht="50.1" customHeight="1" x14ac:dyDescent="0.25">
      <c r="A7" s="33" t="s">
        <v>19</v>
      </c>
      <c r="B7" s="33" t="s">
        <v>20</v>
      </c>
      <c r="C7" s="34" t="s">
        <v>21</v>
      </c>
      <c r="D7" s="34" t="s">
        <v>22</v>
      </c>
      <c r="E7" s="35">
        <v>388323169864</v>
      </c>
      <c r="F7" s="36" t="s">
        <v>23</v>
      </c>
      <c r="G7" s="36" t="s">
        <v>24</v>
      </c>
      <c r="H7" s="36" t="s">
        <v>25</v>
      </c>
      <c r="I7" s="37">
        <v>18000</v>
      </c>
      <c r="J7" s="36" t="s">
        <v>26</v>
      </c>
      <c r="K7" s="36" t="s">
        <v>27</v>
      </c>
      <c r="L7" s="38">
        <v>9588</v>
      </c>
      <c r="M7" s="36"/>
      <c r="N7" s="36"/>
      <c r="O7" s="39">
        <v>16784</v>
      </c>
      <c r="P7" s="36"/>
      <c r="Q7" s="36"/>
      <c r="R7" s="39">
        <v>18513</v>
      </c>
    </row>
    <row r="8" spans="1:18" s="67" customFormat="1" ht="50.1" customHeight="1" x14ac:dyDescent="0.25">
      <c r="A8" s="33" t="s">
        <v>19</v>
      </c>
      <c r="B8" s="33" t="s">
        <v>20</v>
      </c>
      <c r="C8" s="34"/>
      <c r="D8" s="34"/>
      <c r="E8" s="35"/>
      <c r="F8" s="36" t="s">
        <v>28</v>
      </c>
      <c r="G8" s="36" t="s">
        <v>29</v>
      </c>
      <c r="H8" s="36" t="s">
        <v>30</v>
      </c>
      <c r="I8" s="37">
        <v>14000</v>
      </c>
      <c r="J8" s="36" t="s">
        <v>31</v>
      </c>
      <c r="K8" s="36" t="s">
        <v>27</v>
      </c>
      <c r="L8" s="38">
        <v>6570</v>
      </c>
      <c r="M8" s="36"/>
      <c r="N8" s="36"/>
      <c r="O8" s="68"/>
      <c r="P8" s="36"/>
      <c r="Q8" s="36"/>
      <c r="R8" s="69">
        <v>11807</v>
      </c>
    </row>
    <row r="9" spans="1:18" s="67" customFormat="1" ht="50.1" customHeight="1" x14ac:dyDescent="0.25">
      <c r="A9" s="33" t="s">
        <v>19</v>
      </c>
      <c r="B9" s="33" t="s">
        <v>20</v>
      </c>
      <c r="C9" s="34"/>
      <c r="D9" s="34"/>
      <c r="E9" s="35"/>
      <c r="F9" s="36" t="s">
        <v>32</v>
      </c>
      <c r="G9" s="36" t="s">
        <v>33</v>
      </c>
      <c r="H9" s="36" t="s">
        <v>34</v>
      </c>
      <c r="I9" s="37">
        <v>1000</v>
      </c>
      <c r="J9" s="36" t="s">
        <v>35</v>
      </c>
      <c r="K9" s="36" t="s">
        <v>27</v>
      </c>
      <c r="L9" s="38"/>
      <c r="M9" s="36"/>
      <c r="N9" s="36"/>
      <c r="O9" s="68"/>
      <c r="P9" s="36"/>
      <c r="Q9" s="36"/>
      <c r="R9" s="69">
        <v>995</v>
      </c>
    </row>
    <row r="10" spans="1:18" s="67" customFormat="1" ht="50.1" customHeight="1" x14ac:dyDescent="0.25">
      <c r="A10" s="33" t="s">
        <v>19</v>
      </c>
      <c r="B10" s="33" t="s">
        <v>20</v>
      </c>
      <c r="C10" s="34"/>
      <c r="D10" s="34"/>
      <c r="E10" s="35"/>
      <c r="F10" s="36" t="s">
        <v>36</v>
      </c>
      <c r="G10" s="36" t="s">
        <v>37</v>
      </c>
      <c r="H10" s="36" t="s">
        <v>38</v>
      </c>
      <c r="I10" s="37">
        <v>993</v>
      </c>
      <c r="J10" s="36" t="s">
        <v>31</v>
      </c>
      <c r="K10" s="36" t="s">
        <v>27</v>
      </c>
      <c r="L10" s="38">
        <v>890</v>
      </c>
      <c r="M10" s="36"/>
      <c r="N10" s="36"/>
      <c r="O10" s="68"/>
      <c r="P10" s="36"/>
      <c r="Q10" s="36"/>
      <c r="R10" s="69">
        <v>890</v>
      </c>
    </row>
    <row r="11" spans="1:18" s="67" customFormat="1" ht="50.1" customHeight="1" x14ac:dyDescent="0.25">
      <c r="A11" s="33" t="s">
        <v>19</v>
      </c>
      <c r="B11" s="33" t="s">
        <v>20</v>
      </c>
      <c r="C11" s="34"/>
      <c r="D11" s="34"/>
      <c r="E11" s="35"/>
      <c r="F11" s="36" t="s">
        <v>39</v>
      </c>
      <c r="G11" s="36" t="s">
        <v>40</v>
      </c>
      <c r="H11" s="36" t="s">
        <v>41</v>
      </c>
      <c r="I11" s="37">
        <v>24000</v>
      </c>
      <c r="J11" s="36" t="s">
        <v>31</v>
      </c>
      <c r="K11" s="36" t="s">
        <v>27</v>
      </c>
      <c r="L11" s="38">
        <v>11834</v>
      </c>
      <c r="M11" s="36"/>
      <c r="N11" s="36"/>
      <c r="O11" s="68"/>
      <c r="P11" s="36"/>
      <c r="Q11" s="36"/>
      <c r="R11" s="69">
        <v>35216</v>
      </c>
    </row>
    <row r="12" spans="1:18" s="67" customFormat="1" ht="50.1" customHeight="1" x14ac:dyDescent="0.25">
      <c r="A12" s="33" t="s">
        <v>19</v>
      </c>
      <c r="B12" s="33" t="s">
        <v>20</v>
      </c>
      <c r="C12" s="34"/>
      <c r="D12" s="34"/>
      <c r="E12" s="35"/>
      <c r="F12" s="36" t="s">
        <v>42</v>
      </c>
      <c r="G12" s="36" t="s">
        <v>43</v>
      </c>
      <c r="H12" s="36" t="s">
        <v>44</v>
      </c>
      <c r="I12" s="37">
        <v>500</v>
      </c>
      <c r="J12" s="36" t="s">
        <v>35</v>
      </c>
      <c r="K12" s="36" t="s">
        <v>27</v>
      </c>
      <c r="L12" s="69"/>
      <c r="M12" s="36"/>
      <c r="N12" s="36"/>
      <c r="O12" s="68"/>
      <c r="P12" s="36"/>
      <c r="Q12" s="36"/>
      <c r="R12" s="69">
        <v>0</v>
      </c>
    </row>
    <row r="13" spans="1:18" s="67" customFormat="1" ht="50.1" customHeight="1" x14ac:dyDescent="0.25">
      <c r="A13" s="33" t="s">
        <v>19</v>
      </c>
      <c r="B13" s="33" t="s">
        <v>20</v>
      </c>
      <c r="C13" s="34"/>
      <c r="D13" s="34"/>
      <c r="E13" s="35"/>
      <c r="F13" s="36" t="s">
        <v>45</v>
      </c>
      <c r="G13" s="36" t="s">
        <v>46</v>
      </c>
      <c r="H13" s="36" t="s">
        <v>47</v>
      </c>
      <c r="I13" s="37">
        <v>24000</v>
      </c>
      <c r="J13" s="36" t="s">
        <v>26</v>
      </c>
      <c r="K13" s="36" t="s">
        <v>27</v>
      </c>
      <c r="L13" s="40">
        <v>14996</v>
      </c>
      <c r="M13" s="36"/>
      <c r="N13" s="36"/>
      <c r="O13" s="39">
        <v>20996</v>
      </c>
      <c r="P13" s="36"/>
      <c r="Q13" s="36"/>
      <c r="R13" s="39">
        <v>30938</v>
      </c>
    </row>
    <row r="14" spans="1:18" s="67" customFormat="1" ht="50.1" customHeight="1" x14ac:dyDescent="0.25">
      <c r="A14" s="33" t="s">
        <v>19</v>
      </c>
      <c r="B14" s="33" t="s">
        <v>20</v>
      </c>
      <c r="C14" s="34"/>
      <c r="D14" s="34"/>
      <c r="E14" s="35"/>
      <c r="F14" s="36" t="s">
        <v>48</v>
      </c>
      <c r="G14" s="36" t="s">
        <v>49</v>
      </c>
      <c r="H14" s="36" t="s">
        <v>50</v>
      </c>
      <c r="I14" s="37">
        <v>10</v>
      </c>
      <c r="J14" s="36" t="s">
        <v>26</v>
      </c>
      <c r="K14" s="36" t="s">
        <v>27</v>
      </c>
      <c r="L14" s="69">
        <v>44</v>
      </c>
      <c r="M14" s="36"/>
      <c r="N14" s="36"/>
      <c r="O14" s="39">
        <v>119</v>
      </c>
      <c r="P14" s="36"/>
      <c r="Q14" s="36"/>
      <c r="R14" s="39">
        <v>119</v>
      </c>
    </row>
    <row r="15" spans="1:18" s="67" customFormat="1" ht="50.1" customHeight="1" x14ac:dyDescent="0.25">
      <c r="A15" s="33" t="s">
        <v>19</v>
      </c>
      <c r="B15" s="33" t="s">
        <v>20</v>
      </c>
      <c r="C15" s="34"/>
      <c r="D15" s="34"/>
      <c r="E15" s="35"/>
      <c r="F15" s="36" t="s">
        <v>51</v>
      </c>
      <c r="G15" s="36" t="s">
        <v>52</v>
      </c>
      <c r="H15" s="36" t="s">
        <v>53</v>
      </c>
      <c r="I15" s="37">
        <v>75</v>
      </c>
      <c r="J15" s="36" t="s">
        <v>35</v>
      </c>
      <c r="K15" s="36" t="s">
        <v>27</v>
      </c>
      <c r="L15" s="40"/>
      <c r="M15" s="36"/>
      <c r="N15" s="36"/>
      <c r="O15" s="68"/>
      <c r="P15" s="36"/>
      <c r="Q15" s="36"/>
      <c r="R15" s="69">
        <v>49</v>
      </c>
    </row>
    <row r="16" spans="1:18" s="67" customFormat="1" ht="50.1" customHeight="1" x14ac:dyDescent="0.25">
      <c r="A16" s="33" t="s">
        <v>19</v>
      </c>
      <c r="B16" s="33" t="s">
        <v>20</v>
      </c>
      <c r="C16" s="34"/>
      <c r="D16" s="34"/>
      <c r="E16" s="35"/>
      <c r="F16" s="36" t="s">
        <v>54</v>
      </c>
      <c r="G16" s="36" t="s">
        <v>55</v>
      </c>
      <c r="H16" s="36" t="s">
        <v>56</v>
      </c>
      <c r="I16" s="37">
        <v>24000</v>
      </c>
      <c r="J16" s="36" t="s">
        <v>26</v>
      </c>
      <c r="K16" s="36" t="s">
        <v>27</v>
      </c>
      <c r="L16" s="40">
        <v>8054</v>
      </c>
      <c r="M16" s="36"/>
      <c r="N16" s="36"/>
      <c r="O16" s="39">
        <v>9819</v>
      </c>
      <c r="P16" s="36"/>
      <c r="Q16" s="36"/>
      <c r="R16" s="39">
        <v>12298</v>
      </c>
    </row>
    <row r="17" spans="1:18" s="67" customFormat="1" ht="50.1" customHeight="1" x14ac:dyDescent="0.25">
      <c r="A17" s="33" t="s">
        <v>19</v>
      </c>
      <c r="B17" s="33" t="s">
        <v>20</v>
      </c>
      <c r="C17" s="34"/>
      <c r="D17" s="34"/>
      <c r="E17" s="35"/>
      <c r="F17" s="36" t="s">
        <v>57</v>
      </c>
      <c r="G17" s="36" t="s">
        <v>58</v>
      </c>
      <c r="H17" s="36" t="s">
        <v>59</v>
      </c>
      <c r="I17" s="41">
        <v>1</v>
      </c>
      <c r="J17" s="36" t="s">
        <v>26</v>
      </c>
      <c r="K17" s="36" t="s">
        <v>27</v>
      </c>
      <c r="L17" s="42">
        <f>12826/17609</f>
        <v>0.72837753421545803</v>
      </c>
      <c r="M17" s="36"/>
      <c r="N17" s="36"/>
      <c r="O17" s="43">
        <v>0.91</v>
      </c>
      <c r="P17" s="36"/>
      <c r="Q17" s="36"/>
      <c r="R17" s="43">
        <v>0.84</v>
      </c>
    </row>
    <row r="18" spans="1:18" s="67" customFormat="1" ht="50.1" customHeight="1" x14ac:dyDescent="0.25">
      <c r="A18" s="10" t="s">
        <v>19</v>
      </c>
      <c r="B18" s="10" t="s">
        <v>20</v>
      </c>
      <c r="C18" s="28" t="s">
        <v>21</v>
      </c>
      <c r="D18" s="28" t="s">
        <v>60</v>
      </c>
      <c r="E18" s="26">
        <v>44790562127</v>
      </c>
      <c r="F18" s="12" t="s">
        <v>61</v>
      </c>
      <c r="G18" s="12" t="s">
        <v>62</v>
      </c>
      <c r="H18" s="12" t="s">
        <v>63</v>
      </c>
      <c r="I18" s="15">
        <v>46000</v>
      </c>
      <c r="J18" s="12" t="s">
        <v>26</v>
      </c>
      <c r="K18" s="12" t="s">
        <v>27</v>
      </c>
      <c r="L18" s="30">
        <v>8849</v>
      </c>
      <c r="M18" s="12"/>
      <c r="N18" s="12"/>
      <c r="O18" s="70">
        <v>17620</v>
      </c>
      <c r="P18" s="12"/>
      <c r="Q18" s="12"/>
      <c r="R18" s="70">
        <v>41126</v>
      </c>
    </row>
    <row r="19" spans="1:18" s="67" customFormat="1" ht="50.1" customHeight="1" x14ac:dyDescent="0.25">
      <c r="A19" s="10" t="s">
        <v>19</v>
      </c>
      <c r="B19" s="10" t="s">
        <v>20</v>
      </c>
      <c r="C19" s="28"/>
      <c r="D19" s="28"/>
      <c r="E19" s="26"/>
      <c r="F19" s="10" t="s">
        <v>64</v>
      </c>
      <c r="G19" s="13" t="s">
        <v>65</v>
      </c>
      <c r="H19" s="13" t="s">
        <v>66</v>
      </c>
      <c r="I19" s="16">
        <v>1</v>
      </c>
      <c r="J19" s="10" t="s">
        <v>26</v>
      </c>
      <c r="K19" s="12" t="s">
        <v>67</v>
      </c>
      <c r="L19" s="71">
        <v>0.25</v>
      </c>
      <c r="M19" s="12"/>
      <c r="N19" s="12"/>
      <c r="O19" s="71">
        <v>0.75</v>
      </c>
      <c r="P19" s="12"/>
      <c r="Q19" s="12"/>
      <c r="R19" s="22">
        <v>1</v>
      </c>
    </row>
    <row r="20" spans="1:18" s="67" customFormat="1" ht="50.1" customHeight="1" x14ac:dyDescent="0.25">
      <c r="A20" s="33" t="s">
        <v>19</v>
      </c>
      <c r="B20" s="33" t="s">
        <v>68</v>
      </c>
      <c r="C20" s="34"/>
      <c r="D20" s="34" t="s">
        <v>69</v>
      </c>
      <c r="E20" s="35">
        <v>1028187650</v>
      </c>
      <c r="F20" s="36" t="s">
        <v>70</v>
      </c>
      <c r="G20" s="44" t="s">
        <v>71</v>
      </c>
      <c r="H20" s="44" t="s">
        <v>72</v>
      </c>
      <c r="I20" s="45">
        <v>1</v>
      </c>
      <c r="J20" s="36" t="s">
        <v>26</v>
      </c>
      <c r="K20" s="36" t="s">
        <v>67</v>
      </c>
      <c r="L20" s="72">
        <v>0.28000000000000003</v>
      </c>
      <c r="M20" s="36"/>
      <c r="N20" s="36"/>
      <c r="O20" s="72">
        <v>0.64</v>
      </c>
      <c r="P20" s="36"/>
      <c r="Q20" s="36"/>
      <c r="R20" s="72">
        <v>1</v>
      </c>
    </row>
    <row r="21" spans="1:18" s="67" customFormat="1" ht="50.1" customHeight="1" x14ac:dyDescent="0.25">
      <c r="A21" s="33" t="s">
        <v>19</v>
      </c>
      <c r="B21" s="33" t="s">
        <v>68</v>
      </c>
      <c r="C21" s="34"/>
      <c r="D21" s="34"/>
      <c r="E21" s="35"/>
      <c r="F21" s="33" t="s">
        <v>73</v>
      </c>
      <c r="G21" s="46" t="s">
        <v>74</v>
      </c>
      <c r="H21" s="46" t="s">
        <v>75</v>
      </c>
      <c r="I21" s="47">
        <v>1</v>
      </c>
      <c r="J21" s="33" t="s">
        <v>26</v>
      </c>
      <c r="K21" s="36" t="s">
        <v>67</v>
      </c>
      <c r="L21" s="72">
        <v>0.26</v>
      </c>
      <c r="M21" s="36"/>
      <c r="N21" s="36"/>
      <c r="O21" s="72">
        <v>0.69</v>
      </c>
      <c r="P21" s="36"/>
      <c r="Q21" s="36"/>
      <c r="R21" s="72">
        <v>0.85</v>
      </c>
    </row>
    <row r="22" spans="1:18" s="67" customFormat="1" ht="50.1" customHeight="1" x14ac:dyDescent="0.25">
      <c r="A22" s="12" t="s">
        <v>19</v>
      </c>
      <c r="B22" s="12" t="s">
        <v>20</v>
      </c>
      <c r="C22" s="28"/>
      <c r="D22" s="27" t="s">
        <v>76</v>
      </c>
      <c r="E22" s="29">
        <v>3007162694</v>
      </c>
      <c r="F22" s="12" t="s">
        <v>77</v>
      </c>
      <c r="G22" s="12" t="s">
        <v>78</v>
      </c>
      <c r="H22" s="12" t="s">
        <v>174</v>
      </c>
      <c r="I22" s="17">
        <v>0.8</v>
      </c>
      <c r="J22" s="12" t="s">
        <v>26</v>
      </c>
      <c r="K22" s="12" t="s">
        <v>79</v>
      </c>
      <c r="L22" s="25">
        <v>0.91</v>
      </c>
      <c r="M22" s="12"/>
      <c r="N22" s="12"/>
      <c r="O22" s="73">
        <v>0.86</v>
      </c>
      <c r="P22" s="12"/>
      <c r="Q22" s="12"/>
      <c r="R22" s="73">
        <v>0.86</v>
      </c>
    </row>
    <row r="23" spans="1:18" s="67" customFormat="1" ht="50.1" customHeight="1" x14ac:dyDescent="0.25">
      <c r="A23" s="12" t="s">
        <v>19</v>
      </c>
      <c r="B23" s="12" t="s">
        <v>20</v>
      </c>
      <c r="C23" s="28"/>
      <c r="D23" s="27"/>
      <c r="E23" s="29"/>
      <c r="F23" s="12" t="s">
        <v>80</v>
      </c>
      <c r="G23" s="12" t="s">
        <v>81</v>
      </c>
      <c r="H23" s="12" t="s">
        <v>82</v>
      </c>
      <c r="I23" s="17">
        <v>0.8</v>
      </c>
      <c r="J23" s="12" t="s">
        <v>26</v>
      </c>
      <c r="K23" s="12" t="s">
        <v>79</v>
      </c>
      <c r="L23" s="25">
        <v>0.9</v>
      </c>
      <c r="M23" s="12"/>
      <c r="N23" s="12"/>
      <c r="O23" s="73">
        <v>0.9</v>
      </c>
      <c r="P23" s="12"/>
      <c r="Q23" s="12"/>
      <c r="R23" s="73">
        <v>1</v>
      </c>
    </row>
    <row r="24" spans="1:18" s="67" customFormat="1" ht="50.1" customHeight="1" x14ac:dyDescent="0.25">
      <c r="A24" s="12" t="s">
        <v>19</v>
      </c>
      <c r="B24" s="12" t="s">
        <v>20</v>
      </c>
      <c r="C24" s="28"/>
      <c r="D24" s="27"/>
      <c r="E24" s="29"/>
      <c r="F24" s="12" t="s">
        <v>83</v>
      </c>
      <c r="G24" s="12" t="s">
        <v>84</v>
      </c>
      <c r="H24" s="12" t="s">
        <v>85</v>
      </c>
      <c r="I24" s="24">
        <v>0.8</v>
      </c>
      <c r="J24" s="12" t="s">
        <v>26</v>
      </c>
      <c r="K24" s="12" t="s">
        <v>79</v>
      </c>
      <c r="L24" s="25">
        <v>1</v>
      </c>
      <c r="M24" s="12"/>
      <c r="N24" s="12"/>
      <c r="O24" s="73">
        <v>1</v>
      </c>
      <c r="P24" s="12"/>
      <c r="Q24" s="12"/>
      <c r="R24" s="73">
        <v>1</v>
      </c>
    </row>
    <row r="25" spans="1:18" s="67" customFormat="1" ht="50.1" customHeight="1" x14ac:dyDescent="0.25">
      <c r="A25" s="33" t="s">
        <v>86</v>
      </c>
      <c r="B25" s="33" t="s">
        <v>87</v>
      </c>
      <c r="C25" s="34"/>
      <c r="D25" s="48" t="s">
        <v>88</v>
      </c>
      <c r="E25" s="49">
        <v>433911000</v>
      </c>
      <c r="F25" s="33" t="s">
        <v>89</v>
      </c>
      <c r="G25" s="46" t="s">
        <v>90</v>
      </c>
      <c r="H25" s="46" t="s">
        <v>91</v>
      </c>
      <c r="I25" s="47">
        <v>1</v>
      </c>
      <c r="J25" s="33" t="s">
        <v>92</v>
      </c>
      <c r="K25" s="33" t="s">
        <v>93</v>
      </c>
      <c r="L25" s="74">
        <v>0.75</v>
      </c>
      <c r="M25" s="33"/>
      <c r="N25" s="33"/>
      <c r="O25" s="72">
        <v>0.8</v>
      </c>
      <c r="P25" s="33"/>
      <c r="Q25" s="33"/>
      <c r="R25" s="72">
        <v>1</v>
      </c>
    </row>
    <row r="26" spans="1:18" s="67" customFormat="1" ht="50.1" customHeight="1" x14ac:dyDescent="0.25">
      <c r="A26" s="10" t="s">
        <v>86</v>
      </c>
      <c r="B26" s="10" t="s">
        <v>87</v>
      </c>
      <c r="C26" s="28"/>
      <c r="D26" s="14" t="s">
        <v>94</v>
      </c>
      <c r="E26" s="11">
        <v>438933333</v>
      </c>
      <c r="F26" s="10" t="s">
        <v>95</v>
      </c>
      <c r="G26" s="13" t="s">
        <v>96</v>
      </c>
      <c r="H26" s="13" t="s">
        <v>97</v>
      </c>
      <c r="I26" s="18">
        <v>1</v>
      </c>
      <c r="J26" s="10" t="s">
        <v>92</v>
      </c>
      <c r="K26" s="10" t="s">
        <v>93</v>
      </c>
      <c r="L26" s="73">
        <v>0.9</v>
      </c>
      <c r="M26" s="10"/>
      <c r="N26" s="10"/>
      <c r="O26" s="71">
        <v>0.95</v>
      </c>
      <c r="P26" s="10"/>
      <c r="Q26" s="10"/>
      <c r="R26" s="71">
        <v>1</v>
      </c>
    </row>
    <row r="27" spans="1:18" s="67" customFormat="1" ht="50.1" customHeight="1" x14ac:dyDescent="0.25">
      <c r="A27" s="33" t="s">
        <v>86</v>
      </c>
      <c r="B27" s="33" t="s">
        <v>87</v>
      </c>
      <c r="C27" s="34"/>
      <c r="D27" s="48" t="s">
        <v>98</v>
      </c>
      <c r="E27" s="49">
        <v>66562922332</v>
      </c>
      <c r="F27" s="33" t="s">
        <v>99</v>
      </c>
      <c r="G27" s="46" t="s">
        <v>100</v>
      </c>
      <c r="H27" s="46" t="s">
        <v>101</v>
      </c>
      <c r="I27" s="47">
        <v>1</v>
      </c>
      <c r="J27" s="33" t="s">
        <v>92</v>
      </c>
      <c r="K27" s="33" t="s">
        <v>93</v>
      </c>
      <c r="L27" s="74">
        <v>0.8</v>
      </c>
      <c r="M27" s="33"/>
      <c r="N27" s="33"/>
      <c r="O27" s="72">
        <v>0.85</v>
      </c>
      <c r="P27" s="33"/>
      <c r="Q27" s="33"/>
      <c r="R27" s="72">
        <v>1</v>
      </c>
    </row>
    <row r="28" spans="1:18" s="67" customFormat="1" ht="50.1" customHeight="1" x14ac:dyDescent="0.25">
      <c r="A28" s="10" t="s">
        <v>86</v>
      </c>
      <c r="B28" s="10" t="s">
        <v>87</v>
      </c>
      <c r="C28" s="28"/>
      <c r="D28" s="14" t="s">
        <v>102</v>
      </c>
      <c r="E28" s="11">
        <v>165000000</v>
      </c>
      <c r="F28" s="10" t="s">
        <v>103</v>
      </c>
      <c r="G28" s="13" t="s">
        <v>104</v>
      </c>
      <c r="H28" s="13" t="s">
        <v>105</v>
      </c>
      <c r="I28" s="19">
        <v>4</v>
      </c>
      <c r="J28" s="10" t="s">
        <v>92</v>
      </c>
      <c r="K28" s="10" t="s">
        <v>93</v>
      </c>
      <c r="L28" s="75">
        <v>3.5</v>
      </c>
      <c r="M28" s="10"/>
      <c r="N28" s="10"/>
      <c r="O28" s="76">
        <v>3.7</v>
      </c>
      <c r="P28" s="10"/>
      <c r="Q28" s="10"/>
      <c r="R28" s="76">
        <v>4</v>
      </c>
    </row>
    <row r="29" spans="1:18" s="67" customFormat="1" ht="50.1" customHeight="1" x14ac:dyDescent="0.25">
      <c r="A29" s="33" t="s">
        <v>106</v>
      </c>
      <c r="B29" s="46" t="s">
        <v>107</v>
      </c>
      <c r="C29" s="34" t="s">
        <v>21</v>
      </c>
      <c r="D29" s="34" t="s">
        <v>108</v>
      </c>
      <c r="E29" s="35">
        <v>6186049468</v>
      </c>
      <c r="F29" s="33" t="s">
        <v>109</v>
      </c>
      <c r="G29" s="46" t="s">
        <v>110</v>
      </c>
      <c r="H29" s="46" t="s">
        <v>111</v>
      </c>
      <c r="I29" s="43">
        <v>1</v>
      </c>
      <c r="J29" s="33" t="s">
        <v>112</v>
      </c>
      <c r="K29" s="33" t="s">
        <v>113</v>
      </c>
      <c r="L29" s="74">
        <v>1</v>
      </c>
      <c r="M29" s="74">
        <v>1</v>
      </c>
      <c r="N29" s="74">
        <v>1</v>
      </c>
      <c r="O29" s="74">
        <v>1</v>
      </c>
      <c r="P29" s="50">
        <v>0.8</v>
      </c>
      <c r="Q29" s="74">
        <v>1</v>
      </c>
      <c r="R29" s="74">
        <v>1</v>
      </c>
    </row>
    <row r="30" spans="1:18" s="67" customFormat="1" ht="50.1" customHeight="1" x14ac:dyDescent="0.25">
      <c r="A30" s="33" t="s">
        <v>106</v>
      </c>
      <c r="B30" s="46" t="s">
        <v>107</v>
      </c>
      <c r="C30" s="34"/>
      <c r="D30" s="34"/>
      <c r="E30" s="35"/>
      <c r="F30" s="33" t="s">
        <v>114</v>
      </c>
      <c r="G30" s="46" t="s">
        <v>115</v>
      </c>
      <c r="H30" s="46" t="s">
        <v>116</v>
      </c>
      <c r="I30" s="43">
        <v>0.83</v>
      </c>
      <c r="J30" s="33" t="s">
        <v>112</v>
      </c>
      <c r="K30" s="33" t="s">
        <v>113</v>
      </c>
      <c r="L30" s="74">
        <v>1</v>
      </c>
      <c r="M30" s="74">
        <v>1</v>
      </c>
      <c r="N30" s="74">
        <v>1</v>
      </c>
      <c r="O30" s="77">
        <v>0.66669999999999996</v>
      </c>
      <c r="P30" s="50">
        <v>1</v>
      </c>
      <c r="Q30" s="74">
        <v>1</v>
      </c>
      <c r="R30" s="74">
        <v>1</v>
      </c>
    </row>
    <row r="31" spans="1:18" s="67" customFormat="1" ht="50.1" customHeight="1" x14ac:dyDescent="0.25">
      <c r="A31" s="33" t="s">
        <v>106</v>
      </c>
      <c r="B31" s="46" t="s">
        <v>107</v>
      </c>
      <c r="C31" s="34"/>
      <c r="D31" s="34"/>
      <c r="E31" s="35"/>
      <c r="F31" s="33" t="s">
        <v>117</v>
      </c>
      <c r="G31" s="46" t="s">
        <v>118</v>
      </c>
      <c r="H31" s="46" t="s">
        <v>119</v>
      </c>
      <c r="I31" s="43">
        <v>1</v>
      </c>
      <c r="J31" s="33" t="s">
        <v>112</v>
      </c>
      <c r="K31" s="33" t="s">
        <v>113</v>
      </c>
      <c r="L31" s="74">
        <v>1</v>
      </c>
      <c r="M31" s="74">
        <v>1</v>
      </c>
      <c r="N31" s="74">
        <v>1</v>
      </c>
      <c r="O31" s="74">
        <v>1</v>
      </c>
      <c r="P31" s="50">
        <v>1</v>
      </c>
      <c r="Q31" s="74">
        <v>1</v>
      </c>
      <c r="R31" s="74">
        <v>1</v>
      </c>
    </row>
    <row r="32" spans="1:18" s="21" customFormat="1" ht="50.1" customHeight="1" x14ac:dyDescent="0.25">
      <c r="A32" s="51" t="s">
        <v>106</v>
      </c>
      <c r="B32" s="52" t="s">
        <v>107</v>
      </c>
      <c r="C32" s="34"/>
      <c r="D32" s="34"/>
      <c r="E32" s="35"/>
      <c r="F32" s="36" t="s">
        <v>120</v>
      </c>
      <c r="G32" s="44" t="s">
        <v>121</v>
      </c>
      <c r="H32" s="44" t="s">
        <v>122</v>
      </c>
      <c r="I32" s="53">
        <v>1</v>
      </c>
      <c r="J32" s="36" t="s">
        <v>26</v>
      </c>
      <c r="K32" s="36" t="s">
        <v>123</v>
      </c>
      <c r="L32" s="78">
        <v>0.67500000000000004</v>
      </c>
      <c r="M32" s="36"/>
      <c r="N32" s="36"/>
      <c r="O32" s="74">
        <v>0.52</v>
      </c>
      <c r="P32" s="36"/>
      <c r="Q32" s="36"/>
      <c r="R32" s="54">
        <v>0.875</v>
      </c>
    </row>
    <row r="33" spans="1:18" s="67" customFormat="1" ht="50.1" customHeight="1" x14ac:dyDescent="0.25">
      <c r="A33" s="48" t="s">
        <v>106</v>
      </c>
      <c r="B33" s="55" t="s">
        <v>107</v>
      </c>
      <c r="C33" s="34"/>
      <c r="D33" s="34"/>
      <c r="E33" s="35"/>
      <c r="F33" s="33" t="s">
        <v>124</v>
      </c>
      <c r="G33" s="46" t="s">
        <v>125</v>
      </c>
      <c r="H33" s="46" t="s">
        <v>126</v>
      </c>
      <c r="I33" s="43">
        <v>1</v>
      </c>
      <c r="J33" s="33" t="s">
        <v>112</v>
      </c>
      <c r="K33" s="33" t="s">
        <v>123</v>
      </c>
      <c r="L33" s="72">
        <v>0.5</v>
      </c>
      <c r="M33" s="79">
        <v>0.61</v>
      </c>
      <c r="N33" s="79">
        <v>0.67</v>
      </c>
      <c r="O33" s="74">
        <v>0.75</v>
      </c>
      <c r="P33" s="72">
        <v>0.8</v>
      </c>
      <c r="Q33" s="80">
        <v>0.85</v>
      </c>
      <c r="R33" s="56">
        <v>1</v>
      </c>
    </row>
    <row r="34" spans="1:18" s="67" customFormat="1" ht="50.1" customHeight="1" x14ac:dyDescent="0.25">
      <c r="A34" s="48" t="s">
        <v>106</v>
      </c>
      <c r="B34" s="55" t="s">
        <v>107</v>
      </c>
      <c r="C34" s="34"/>
      <c r="D34" s="34"/>
      <c r="E34" s="35"/>
      <c r="F34" s="33" t="s">
        <v>127</v>
      </c>
      <c r="G34" s="46" t="s">
        <v>128</v>
      </c>
      <c r="H34" s="46" t="s">
        <v>129</v>
      </c>
      <c r="I34" s="43">
        <v>1</v>
      </c>
      <c r="J34" s="33" t="s">
        <v>130</v>
      </c>
      <c r="K34" s="33" t="s">
        <v>123</v>
      </c>
      <c r="L34" s="57">
        <v>1</v>
      </c>
      <c r="M34" s="33"/>
      <c r="N34" s="57">
        <v>1</v>
      </c>
      <c r="O34" s="57"/>
      <c r="P34" s="57">
        <v>1</v>
      </c>
      <c r="Q34" s="33"/>
      <c r="R34" s="57">
        <v>1</v>
      </c>
    </row>
    <row r="35" spans="1:18" s="67" customFormat="1" ht="50.1" customHeight="1" x14ac:dyDescent="0.25">
      <c r="A35" s="10" t="s">
        <v>106</v>
      </c>
      <c r="B35" s="13" t="s">
        <v>107</v>
      </c>
      <c r="C35" s="63"/>
      <c r="D35" s="28" t="s">
        <v>131</v>
      </c>
      <c r="E35" s="26">
        <v>692426000</v>
      </c>
      <c r="F35" s="10" t="s">
        <v>132</v>
      </c>
      <c r="G35" s="13" t="s">
        <v>133</v>
      </c>
      <c r="H35" s="13" t="s">
        <v>134</v>
      </c>
      <c r="I35" s="18">
        <v>0.85</v>
      </c>
      <c r="J35" s="10" t="s">
        <v>112</v>
      </c>
      <c r="K35" s="10" t="s">
        <v>135</v>
      </c>
      <c r="L35" s="31">
        <f>87276867964/534665562000</f>
        <v>0.16323637459934254</v>
      </c>
      <c r="M35" s="81">
        <v>0.18479999999999999</v>
      </c>
      <c r="N35" s="81">
        <v>0.22209999999999999</v>
      </c>
      <c r="O35" s="82">
        <v>0.23250000000000001</v>
      </c>
      <c r="P35" s="81">
        <v>0.25530000000000003</v>
      </c>
      <c r="Q35" s="83">
        <v>0.30159999999999998</v>
      </c>
      <c r="R35" s="85">
        <v>0.55800000000000005</v>
      </c>
    </row>
    <row r="36" spans="1:18" s="67" customFormat="1" ht="50.1" customHeight="1" x14ac:dyDescent="0.25">
      <c r="A36" s="10" t="s">
        <v>106</v>
      </c>
      <c r="B36" s="13" t="s">
        <v>107</v>
      </c>
      <c r="C36" s="63"/>
      <c r="D36" s="28"/>
      <c r="E36" s="26"/>
      <c r="F36" s="10" t="s">
        <v>136</v>
      </c>
      <c r="G36" s="13" t="s">
        <v>137</v>
      </c>
      <c r="H36" s="13" t="s">
        <v>138</v>
      </c>
      <c r="I36" s="18">
        <v>0.99</v>
      </c>
      <c r="J36" s="10" t="s">
        <v>112</v>
      </c>
      <c r="K36" s="10" t="s">
        <v>135</v>
      </c>
      <c r="L36" s="31">
        <f>393247087279/534665562000</f>
        <v>0.73550105940617883</v>
      </c>
      <c r="M36" s="81">
        <v>0.87519999999999998</v>
      </c>
      <c r="N36" s="81">
        <v>0.90390000000000004</v>
      </c>
      <c r="O36" s="82">
        <v>0.90690000000000004</v>
      </c>
      <c r="P36" s="81">
        <v>0.90849999999999997</v>
      </c>
      <c r="Q36" s="83">
        <v>0.96120000000000005</v>
      </c>
      <c r="R36" s="85">
        <v>0.99399999999999999</v>
      </c>
    </row>
    <row r="37" spans="1:18" s="67" customFormat="1" ht="50.1" customHeight="1" x14ac:dyDescent="0.25">
      <c r="A37" s="10" t="s">
        <v>106</v>
      </c>
      <c r="B37" s="13" t="s">
        <v>107</v>
      </c>
      <c r="C37" s="63"/>
      <c r="D37" s="28"/>
      <c r="E37" s="26"/>
      <c r="F37" s="10" t="s">
        <v>139</v>
      </c>
      <c r="G37" s="13" t="s">
        <v>140</v>
      </c>
      <c r="H37" s="13" t="s">
        <v>141</v>
      </c>
      <c r="I37" s="18">
        <v>1</v>
      </c>
      <c r="J37" s="10" t="s">
        <v>142</v>
      </c>
      <c r="K37" s="10" t="s">
        <v>135</v>
      </c>
      <c r="L37" s="71">
        <v>1</v>
      </c>
      <c r="M37" s="10"/>
      <c r="N37" s="10"/>
      <c r="O37" s="71"/>
      <c r="P37" s="10"/>
      <c r="Q37" s="10"/>
      <c r="R37" s="71">
        <v>1</v>
      </c>
    </row>
    <row r="38" spans="1:18" s="67" customFormat="1" ht="50.1" customHeight="1" x14ac:dyDescent="0.25">
      <c r="A38" s="10" t="s">
        <v>106</v>
      </c>
      <c r="B38" s="13" t="s">
        <v>107</v>
      </c>
      <c r="C38" s="63"/>
      <c r="D38" s="28"/>
      <c r="E38" s="26"/>
      <c r="F38" s="10" t="s">
        <v>143</v>
      </c>
      <c r="G38" s="13" t="s">
        <v>144</v>
      </c>
      <c r="H38" s="13" t="s">
        <v>145</v>
      </c>
      <c r="I38" s="18">
        <v>1</v>
      </c>
      <c r="J38" s="10" t="s">
        <v>142</v>
      </c>
      <c r="K38" s="10" t="s">
        <v>135</v>
      </c>
      <c r="L38" s="73">
        <v>0.9</v>
      </c>
      <c r="M38" s="10"/>
      <c r="N38" s="10"/>
      <c r="O38" s="71"/>
      <c r="P38" s="10"/>
      <c r="Q38" s="10"/>
      <c r="R38" s="22">
        <v>1</v>
      </c>
    </row>
    <row r="39" spans="1:18" s="67" customFormat="1" ht="50.1" customHeight="1" x14ac:dyDescent="0.25">
      <c r="A39" s="10" t="s">
        <v>106</v>
      </c>
      <c r="B39" s="13" t="s">
        <v>107</v>
      </c>
      <c r="C39" s="63"/>
      <c r="D39" s="28"/>
      <c r="E39" s="26"/>
      <c r="F39" s="10" t="s">
        <v>146</v>
      </c>
      <c r="G39" s="13" t="s">
        <v>147</v>
      </c>
      <c r="H39" s="13" t="s">
        <v>148</v>
      </c>
      <c r="I39" s="18">
        <v>1</v>
      </c>
      <c r="J39" s="10" t="s">
        <v>142</v>
      </c>
      <c r="K39" s="10" t="s">
        <v>135</v>
      </c>
      <c r="L39" s="73">
        <v>0.86</v>
      </c>
      <c r="M39" s="10"/>
      <c r="N39" s="10"/>
      <c r="O39" s="71"/>
      <c r="P39" s="10"/>
      <c r="Q39" s="10"/>
      <c r="R39" s="22">
        <v>1</v>
      </c>
    </row>
    <row r="40" spans="1:18" s="67" customFormat="1" ht="50.1" customHeight="1" x14ac:dyDescent="0.25">
      <c r="A40" s="10" t="s">
        <v>106</v>
      </c>
      <c r="B40" s="13" t="s">
        <v>107</v>
      </c>
      <c r="C40" s="63"/>
      <c r="D40" s="28"/>
      <c r="E40" s="26"/>
      <c r="F40" s="10" t="s">
        <v>149</v>
      </c>
      <c r="G40" s="13" t="s">
        <v>150</v>
      </c>
      <c r="H40" s="13" t="s">
        <v>151</v>
      </c>
      <c r="I40" s="18">
        <v>1</v>
      </c>
      <c r="J40" s="10" t="s">
        <v>26</v>
      </c>
      <c r="K40" s="10" t="s">
        <v>135</v>
      </c>
      <c r="L40" s="32">
        <v>0.90980000000000005</v>
      </c>
      <c r="M40" s="10"/>
      <c r="N40" s="10"/>
      <c r="O40" s="82">
        <v>0.88429999999999997</v>
      </c>
      <c r="P40" s="10"/>
      <c r="Q40" s="10"/>
      <c r="R40" s="23">
        <v>0.96130000000000004</v>
      </c>
    </row>
    <row r="41" spans="1:18" s="67" customFormat="1" ht="50.1" customHeight="1" x14ac:dyDescent="0.25">
      <c r="A41" s="33" t="s">
        <v>106</v>
      </c>
      <c r="B41" s="58" t="s">
        <v>68</v>
      </c>
      <c r="C41" s="34"/>
      <c r="D41" s="34" t="s">
        <v>152</v>
      </c>
      <c r="E41" s="35">
        <v>2012477532</v>
      </c>
      <c r="F41" s="33" t="s">
        <v>153</v>
      </c>
      <c r="G41" s="46" t="s">
        <v>154</v>
      </c>
      <c r="H41" s="46" t="s">
        <v>155</v>
      </c>
      <c r="I41" s="43">
        <v>1</v>
      </c>
      <c r="J41" s="33" t="s">
        <v>26</v>
      </c>
      <c r="K41" s="33" t="s">
        <v>156</v>
      </c>
      <c r="L41" s="74">
        <f>5/12</f>
        <v>0.41666666666666669</v>
      </c>
      <c r="M41" s="33"/>
      <c r="N41" s="33"/>
      <c r="O41" s="74">
        <v>0.55000000000000004</v>
      </c>
      <c r="P41" s="33"/>
      <c r="Q41" s="33"/>
      <c r="R41" s="74">
        <v>0.63</v>
      </c>
    </row>
    <row r="42" spans="1:18" s="21" customFormat="1" ht="50.1" customHeight="1" x14ac:dyDescent="0.25">
      <c r="A42" s="36" t="s">
        <v>106</v>
      </c>
      <c r="B42" s="58" t="s">
        <v>68</v>
      </c>
      <c r="C42" s="34"/>
      <c r="D42" s="34"/>
      <c r="E42" s="35"/>
      <c r="F42" s="36" t="s">
        <v>157</v>
      </c>
      <c r="G42" s="44" t="s">
        <v>158</v>
      </c>
      <c r="H42" s="44" t="s">
        <v>159</v>
      </c>
      <c r="I42" s="59">
        <v>7</v>
      </c>
      <c r="J42" s="36" t="s">
        <v>31</v>
      </c>
      <c r="K42" s="36" t="s">
        <v>156</v>
      </c>
      <c r="L42" s="84">
        <v>4</v>
      </c>
      <c r="M42" s="36"/>
      <c r="N42" s="36"/>
      <c r="O42" s="68"/>
      <c r="P42" s="36"/>
      <c r="Q42" s="36"/>
      <c r="R42" s="60">
        <v>15</v>
      </c>
    </row>
    <row r="43" spans="1:18" s="67" customFormat="1" ht="50.1" customHeight="1" x14ac:dyDescent="0.25">
      <c r="A43" s="33" t="s">
        <v>106</v>
      </c>
      <c r="B43" s="58" t="s">
        <v>68</v>
      </c>
      <c r="C43" s="34"/>
      <c r="D43" s="34"/>
      <c r="E43" s="35"/>
      <c r="F43" s="33" t="s">
        <v>160</v>
      </c>
      <c r="G43" s="46" t="s">
        <v>161</v>
      </c>
      <c r="H43" s="46" t="s">
        <v>162</v>
      </c>
      <c r="I43" s="43">
        <v>1</v>
      </c>
      <c r="J43" s="33" t="s">
        <v>26</v>
      </c>
      <c r="K43" s="33" t="s">
        <v>156</v>
      </c>
      <c r="L43" s="61">
        <v>1</v>
      </c>
      <c r="M43" s="33"/>
      <c r="N43" s="33"/>
      <c r="O43" s="47">
        <v>0.75</v>
      </c>
      <c r="P43" s="33"/>
      <c r="Q43" s="33"/>
      <c r="R43" s="47">
        <v>1</v>
      </c>
    </row>
    <row r="44" spans="1:18" s="67" customFormat="1" ht="50.1" customHeight="1" x14ac:dyDescent="0.25">
      <c r="A44" s="33" t="s">
        <v>106</v>
      </c>
      <c r="B44" s="58" t="s">
        <v>68</v>
      </c>
      <c r="C44" s="34"/>
      <c r="D44" s="34"/>
      <c r="E44" s="35"/>
      <c r="F44" s="33" t="s">
        <v>163</v>
      </c>
      <c r="G44" s="46" t="s">
        <v>164</v>
      </c>
      <c r="H44" s="46" t="s">
        <v>165</v>
      </c>
      <c r="I44" s="62">
        <v>16</v>
      </c>
      <c r="J44" s="33" t="s">
        <v>26</v>
      </c>
      <c r="K44" s="33" t="s">
        <v>156</v>
      </c>
      <c r="L44" s="84">
        <v>17</v>
      </c>
      <c r="M44" s="33"/>
      <c r="N44" s="33"/>
      <c r="O44" s="68">
        <v>16</v>
      </c>
      <c r="P44" s="33"/>
      <c r="Q44" s="33"/>
      <c r="R44" s="68">
        <v>17</v>
      </c>
    </row>
    <row r="45" spans="1:18" s="21" customFormat="1" ht="54" customHeight="1" x14ac:dyDescent="0.25">
      <c r="A45" s="51" t="s">
        <v>106</v>
      </c>
      <c r="B45" s="52" t="s">
        <v>107</v>
      </c>
      <c r="C45" s="34"/>
      <c r="D45" s="34"/>
      <c r="E45" s="35"/>
      <c r="F45" s="36" t="s">
        <v>166</v>
      </c>
      <c r="G45" s="44" t="s">
        <v>167</v>
      </c>
      <c r="H45" s="44" t="s">
        <v>168</v>
      </c>
      <c r="I45" s="53">
        <v>1</v>
      </c>
      <c r="J45" s="36" t="s">
        <v>169</v>
      </c>
      <c r="K45" s="36" t="s">
        <v>123</v>
      </c>
      <c r="L45" s="72">
        <v>0.97</v>
      </c>
      <c r="M45" s="79">
        <v>0.91</v>
      </c>
      <c r="N45" s="79">
        <v>0.92</v>
      </c>
      <c r="O45" s="72">
        <v>0.92</v>
      </c>
      <c r="P45" s="80">
        <v>0.99</v>
      </c>
      <c r="Q45" s="80">
        <v>0.99</v>
      </c>
      <c r="R45" s="56">
        <v>0.99</v>
      </c>
    </row>
    <row r="46" spans="1:18" s="67" customFormat="1" ht="50.1" customHeight="1" x14ac:dyDescent="0.25">
      <c r="A46" s="48" t="s">
        <v>106</v>
      </c>
      <c r="B46" s="55" t="s">
        <v>107</v>
      </c>
      <c r="C46" s="34"/>
      <c r="D46" s="34"/>
      <c r="E46" s="35"/>
      <c r="F46" s="33" t="s">
        <v>170</v>
      </c>
      <c r="G46" s="46" t="s">
        <v>171</v>
      </c>
      <c r="H46" s="46" t="s">
        <v>172</v>
      </c>
      <c r="I46" s="43">
        <v>1</v>
      </c>
      <c r="J46" s="33" t="s">
        <v>112</v>
      </c>
      <c r="K46" s="33" t="s">
        <v>173</v>
      </c>
      <c r="L46" s="72">
        <v>1</v>
      </c>
      <c r="M46" s="72">
        <v>1</v>
      </c>
      <c r="N46" s="72">
        <v>1</v>
      </c>
      <c r="O46" s="72">
        <v>1</v>
      </c>
      <c r="P46" s="72">
        <v>1</v>
      </c>
      <c r="Q46" s="72">
        <v>1</v>
      </c>
      <c r="R46" s="72">
        <v>1</v>
      </c>
    </row>
    <row r="47" spans="1:18" s="67" customFormat="1" ht="15" customHeight="1" x14ac:dyDescent="0.25">
      <c r="A47" s="20"/>
      <c r="B47" s="2"/>
      <c r="C47" s="2"/>
      <c r="D47" s="2"/>
      <c r="E47" s="4"/>
    </row>
    <row r="48" spans="1:18" s="67" customFormat="1" ht="50.1" customHeight="1" x14ac:dyDescent="0.25">
      <c r="A48" s="2"/>
      <c r="B48" s="2"/>
      <c r="C48" s="2"/>
      <c r="D48" s="2"/>
      <c r="E48" s="4"/>
    </row>
    <row r="49" spans="1:5" s="67" customFormat="1" ht="50.1" customHeight="1" x14ac:dyDescent="0.25">
      <c r="A49" s="2"/>
      <c r="D49" s="2"/>
      <c r="E49" s="4"/>
    </row>
    <row r="50" spans="1:5" s="67" customFormat="1" ht="50.1" customHeight="1" x14ac:dyDescent="0.25">
      <c r="A50" s="2"/>
      <c r="B50" s="2"/>
      <c r="C50" s="2"/>
      <c r="D50" s="2"/>
      <c r="E50" s="4"/>
    </row>
    <row r="51" spans="1:5" s="67" customFormat="1" ht="50.1" customHeight="1" x14ac:dyDescent="0.25">
      <c r="A51" s="2"/>
      <c r="B51" s="2"/>
      <c r="C51" s="2"/>
      <c r="D51" s="2"/>
      <c r="E51" s="4"/>
    </row>
  </sheetData>
  <autoFilter ref="A6:R48" xr:uid="{7591E5D6-50AD-0342-B7F1-581E6A3FA9A0}"/>
  <mergeCells count="20">
    <mergeCell ref="A1:R2"/>
    <mergeCell ref="A3:R3"/>
    <mergeCell ref="A4:R4"/>
    <mergeCell ref="E20:E21"/>
    <mergeCell ref="E22:E24"/>
    <mergeCell ref="E29:E34"/>
    <mergeCell ref="E35:E40"/>
    <mergeCell ref="E41:E46"/>
    <mergeCell ref="D22:D24"/>
    <mergeCell ref="C29:C46"/>
    <mergeCell ref="D29:D34"/>
    <mergeCell ref="D35:D40"/>
    <mergeCell ref="D41:D46"/>
    <mergeCell ref="C18:C28"/>
    <mergeCell ref="D18:D19"/>
    <mergeCell ref="D20:D21"/>
    <mergeCell ref="E18:E19"/>
    <mergeCell ref="C7:C17"/>
    <mergeCell ref="D7:D17"/>
    <mergeCell ref="E7:E17"/>
  </mergeCells>
  <pageMargins left="0.23622047244094491" right="0.23622047244094491" top="0.74803149606299213" bottom="0.74803149606299213" header="0.31496062992125984" footer="0.31496062992125984"/>
  <pageSetup scale="3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4" ma:contentTypeDescription="Crear nuevo documento." ma:contentTypeScope="" ma:versionID="4c3e3fdf00e3442e60fb28aabd296e51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627813b656f314816f74243155475a7b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0740E-D478-43D0-9158-7518BE9AD93A}">
  <ds:schemaRefs>
    <ds:schemaRef ds:uri="http://purl.org/dc/elements/1.1/"/>
    <ds:schemaRef ds:uri="http://purl.org/dc/terms/"/>
    <ds:schemaRef ds:uri="8a5bfd3a-d6b9-4829-9d24-8e2d803f4e0b"/>
    <ds:schemaRef ds:uri="http://schemas.microsoft.com/office/2006/metadata/properties"/>
    <ds:schemaRef ds:uri="http://schemas.microsoft.com/office/2006/documentManagement/types"/>
    <ds:schemaRef ds:uri="http://purl.org/dc/dcmitype/"/>
    <ds:schemaRef ds:uri="088e3bd2-b56c-43a0-b8a9-e0fb12425dda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EC0D10-CE92-4E46-8557-A3CCBA5D7B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6BB60B-3489-428C-8354-5DDB0A2DF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Avance </vt:lpstr>
      <vt:lpstr>'Avance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Diana Alejandra Espitia Rocha</cp:lastModifiedBy>
  <cp:revision/>
  <dcterms:created xsi:type="dcterms:W3CDTF">2023-01-30T14:51:30Z</dcterms:created>
  <dcterms:modified xsi:type="dcterms:W3CDTF">2024-07-19T14:06:51Z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